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BS(中文)" sheetId="1" r:id="rId1"/>
    <sheet name="IS(中文)" sheetId="2" r:id="rId2"/>
  </sheets>
  <definedNames>
    <definedName name="ActDesc" localSheetId="0">'BS(中文)'!$A$10</definedName>
    <definedName name="ActDesc_1" localSheetId="1">'IS(中文)'!$A$40</definedName>
    <definedName name="ActDesc_P2" localSheetId="0">'BS(中文)'!$K$10</definedName>
    <definedName name="Col01" localSheetId="0">'BS(中文)'!$D$10</definedName>
    <definedName name="Col01_1" localSheetId="1">'IS(中文)'!$C$40</definedName>
    <definedName name="Col01_P2" localSheetId="0">'BS(中文)'!$N$10</definedName>
    <definedName name="Col02" localSheetId="0">'BS(中文)'!$F$10</definedName>
    <definedName name="Col02_1" localSheetId="1">'IS(中文)'!$E$40</definedName>
    <definedName name="Col02_P2" localSheetId="0">'BS(中文)'!$P$10</definedName>
    <definedName name="Col03" localSheetId="0">'BS(中文)'!$H$10</definedName>
    <definedName name="Col03_1" localSheetId="1">'IS(中文)'!$G$40</definedName>
    <definedName name="Col03_P2" localSheetId="0">'BS(中文)'!$R$10</definedName>
    <definedName name="Col04_P2" localSheetId="0">'BS(中文)'!$A$11</definedName>
    <definedName name="FiscalPeriod1C" localSheetId="1">'IS(中文)'!$G$7</definedName>
    <definedName name="FiscalPeriodC" localSheetId="1">'IS(中文)'!$C$7</definedName>
  </definedNames>
  <calcPr fullCalcOnLoad="1"/>
</workbook>
</file>

<file path=xl/sharedStrings.xml><?xml version="1.0" encoding="utf-8"?>
<sst xmlns="http://schemas.openxmlformats.org/spreadsheetml/2006/main" count="119" uniqueCount="86">
  <si>
    <t>新光證券投資信託股份有限公司</t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</si>
  <si>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</si>
  <si>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</si>
  <si>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</si>
  <si>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</si>
  <si>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</si>
  <si>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</si>
  <si>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</si>
  <si>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</si>
  <si>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備供出售金融商品－流動淨額</t>
  </si>
  <si>
    <t>應付費用</t>
  </si>
  <si>
    <t>應收帳款</t>
  </si>
  <si>
    <t>其他應收款</t>
  </si>
  <si>
    <t>-</t>
  </si>
  <si>
    <t>其他流動負債</t>
  </si>
  <si>
    <t>其他流動資產</t>
  </si>
  <si>
    <t>流動負債合計</t>
  </si>
  <si>
    <t>流動資產合計</t>
  </si>
  <si>
    <t>其他負債</t>
  </si>
  <si>
    <t>應計退休金負債</t>
  </si>
  <si>
    <t>投資</t>
  </si>
  <si>
    <t>以成本衡量之金融資產</t>
  </si>
  <si>
    <t>　　負債合計</t>
  </si>
  <si>
    <t>固定資產</t>
  </si>
  <si>
    <t>成　　本</t>
  </si>
  <si>
    <t>股東權益</t>
  </si>
  <si>
    <t>運輸設備</t>
  </si>
  <si>
    <t>股本</t>
  </si>
  <si>
    <t>生財器具</t>
  </si>
  <si>
    <t>資本公積</t>
  </si>
  <si>
    <t>租賃改良</t>
  </si>
  <si>
    <t>保留盈餘</t>
  </si>
  <si>
    <t>減：累積折舊</t>
  </si>
  <si>
    <t>法定盈餘公積</t>
  </si>
  <si>
    <t>預付設備款</t>
  </si>
  <si>
    <t>特別盈餘公積</t>
  </si>
  <si>
    <t>固定資產合計</t>
  </si>
  <si>
    <t>未分配盈餘</t>
  </si>
  <si>
    <r>
      <t xml:space="preserve">        </t>
    </r>
    <r>
      <rPr>
        <sz val="11"/>
        <rFont val="標楷體"/>
        <family val="4"/>
      </rPr>
      <t>金融商品之未實現損益</t>
    </r>
  </si>
  <si>
    <t>其他資產</t>
  </si>
  <si>
    <r>
      <t xml:space="preserve">        </t>
    </r>
    <r>
      <rPr>
        <sz val="11"/>
        <rFont val="標楷體"/>
        <family val="4"/>
      </rPr>
      <t>股東權益合計</t>
    </r>
  </si>
  <si>
    <t>存出保證金</t>
  </si>
  <si>
    <t>遞延費用</t>
  </si>
  <si>
    <t>遞延所得稅資產－非流動</t>
  </si>
  <si>
    <t>其他資產合計</t>
  </si>
  <si>
    <t>資　　產　　總　　計</t>
  </si>
  <si>
    <t>負債及股東權益總計</t>
  </si>
  <si>
    <t>損　益　表</t>
  </si>
  <si>
    <t>營業收入</t>
  </si>
  <si>
    <r>
      <t xml:space="preserve">    </t>
    </r>
    <r>
      <rPr>
        <sz val="12"/>
        <rFont val="標楷體"/>
        <family val="4"/>
      </rPr>
      <t>管理費收入</t>
    </r>
  </si>
  <si>
    <t>營業收入合計</t>
  </si>
  <si>
    <t>營業費用</t>
  </si>
  <si>
    <t>營業利益</t>
  </si>
  <si>
    <t>營業外收入及利益</t>
  </si>
  <si>
    <t>營業外費用及損失</t>
  </si>
  <si>
    <t>稅前利益（損失）</t>
  </si>
  <si>
    <t>所得稅費用</t>
  </si>
  <si>
    <t>本期純益（損）</t>
  </si>
  <si>
    <t>稅前</t>
  </si>
  <si>
    <t>稅後</t>
  </si>
  <si>
    <t>基本每股盈餘（虧損）</t>
  </si>
  <si>
    <r>
      <t xml:space="preserve">    </t>
    </r>
    <r>
      <rPr>
        <sz val="12"/>
        <rFont val="標楷體"/>
        <family val="4"/>
      </rPr>
      <t>銷售費收入</t>
    </r>
  </si>
  <si>
    <r>
      <t xml:space="preserve">    </t>
    </r>
    <r>
      <rPr>
        <sz val="12"/>
        <rFont val="標楷體"/>
        <family val="4"/>
      </rPr>
      <t>顧問費收入</t>
    </r>
  </si>
  <si>
    <r>
      <t xml:space="preserve">    </t>
    </r>
    <r>
      <rPr>
        <sz val="12"/>
        <rFont val="標楷體"/>
        <family val="4"/>
      </rPr>
      <t>利息收入</t>
    </r>
  </si>
  <si>
    <r>
      <t xml:space="preserve">    </t>
    </r>
    <r>
      <rPr>
        <sz val="12"/>
        <rFont val="標楷體"/>
        <family val="4"/>
      </rPr>
      <t>處分投資利益</t>
    </r>
  </si>
  <si>
    <r>
      <t xml:space="preserve">    </t>
    </r>
    <r>
      <rPr>
        <sz val="12"/>
        <rFont val="標楷體"/>
        <family val="4"/>
      </rPr>
      <t>其他收入</t>
    </r>
  </si>
  <si>
    <t>-</t>
  </si>
  <si>
    <t>-</t>
  </si>
  <si>
    <r>
      <t xml:space="preserve">    </t>
    </r>
    <r>
      <rPr>
        <sz val="12"/>
        <rFont val="標楷體"/>
        <family val="4"/>
      </rPr>
      <t>兌換損失</t>
    </r>
  </si>
  <si>
    <r>
      <t xml:space="preserve">    </t>
    </r>
    <r>
      <rPr>
        <sz val="12"/>
        <rFont val="標楷體"/>
        <family val="4"/>
      </rPr>
      <t>業務損失</t>
    </r>
  </si>
  <si>
    <t>資 產 負 債 表</t>
  </si>
  <si>
    <t>-</t>
  </si>
  <si>
    <r>
      <t>一</t>
    </r>
    <r>
      <rPr>
        <sz val="11"/>
        <rFont val="Times New Roman"/>
        <family val="1"/>
      </rPr>
      <t>OO</t>
    </r>
    <r>
      <rPr>
        <sz val="11"/>
        <rFont val="標楷體"/>
        <family val="4"/>
      </rPr>
      <t>年</t>
    </r>
  </si>
  <si>
    <r>
      <t>一</t>
    </r>
    <r>
      <rPr>
        <sz val="12"/>
        <rFont val="Times New Roman"/>
        <family val="1"/>
      </rPr>
      <t>OO</t>
    </r>
    <r>
      <rPr>
        <sz val="12"/>
        <rFont val="標楷體"/>
        <family val="4"/>
      </rPr>
      <t>年上半年度</t>
    </r>
  </si>
  <si>
    <r>
      <t>一</t>
    </r>
    <r>
      <rPr>
        <sz val="11"/>
        <rFont val="Times New Roman"/>
        <family val="1"/>
      </rPr>
      <t>O</t>
    </r>
    <r>
      <rPr>
        <sz val="11"/>
        <rFont val="標楷體"/>
        <family val="4"/>
      </rPr>
      <t>一年</t>
    </r>
  </si>
  <si>
    <r>
      <t>一</t>
    </r>
    <r>
      <rPr>
        <sz val="12"/>
        <rFont val="Times New Roman"/>
        <family val="1"/>
      </rPr>
      <t>O</t>
    </r>
    <r>
      <rPr>
        <sz val="12"/>
        <rFont val="標楷體"/>
        <family val="4"/>
      </rPr>
      <t>一年上半年度</t>
    </r>
  </si>
  <si>
    <r>
      <t xml:space="preserve">    </t>
    </r>
    <r>
      <rPr>
        <sz val="12"/>
        <rFont val="標楷體"/>
        <family val="4"/>
      </rPr>
      <t>兌換利益</t>
    </r>
  </si>
  <si>
    <r>
      <t xml:space="preserve">    </t>
    </r>
    <r>
      <rPr>
        <sz val="12"/>
        <rFont val="標楷體"/>
        <family val="4"/>
      </rPr>
      <t>處分投資損失</t>
    </r>
  </si>
  <si>
    <t>應付所得稅</t>
  </si>
  <si>
    <t>營業外收入及利益合計</t>
  </si>
  <si>
    <t>營業外費用及損失合計</t>
  </si>
  <si>
    <r>
      <t>民國一</t>
    </r>
    <r>
      <rPr>
        <sz val="14"/>
        <rFont val="Times New Roman"/>
        <family val="1"/>
      </rPr>
      <t>O</t>
    </r>
    <r>
      <rPr>
        <sz val="14"/>
        <rFont val="標楷體"/>
        <family val="4"/>
      </rPr>
      <t>一年及一</t>
    </r>
    <r>
      <rPr>
        <sz val="14"/>
        <rFont val="Times New Roman"/>
        <family val="1"/>
      </rPr>
      <t>OO</t>
    </r>
    <r>
      <rPr>
        <sz val="14"/>
        <rFont val="標楷體"/>
        <family val="4"/>
      </rPr>
      <t>年九月三十日</t>
    </r>
  </si>
  <si>
    <t>九月三十日</t>
  </si>
  <si>
    <r>
      <t>民國一</t>
    </r>
    <r>
      <rPr>
        <sz val="14"/>
        <rFont val="Times New Roman"/>
        <family val="1"/>
      </rPr>
      <t>O</t>
    </r>
    <r>
      <rPr>
        <sz val="14"/>
        <rFont val="標楷體"/>
        <family val="4"/>
      </rPr>
      <t>一年及一</t>
    </r>
    <r>
      <rPr>
        <sz val="14"/>
        <rFont val="Times New Roman"/>
        <family val="1"/>
      </rPr>
      <t>OO</t>
    </r>
    <r>
      <rPr>
        <sz val="14"/>
        <rFont val="標楷體"/>
        <family val="4"/>
      </rPr>
      <t>年一月一日至九月三十日</t>
    </r>
  </si>
  <si>
    <r>
      <t>一</t>
    </r>
    <r>
      <rPr>
        <sz val="12"/>
        <rFont val="Times New Roman"/>
        <family val="1"/>
      </rPr>
      <t>OO</t>
    </r>
    <r>
      <rPr>
        <sz val="12"/>
        <rFont val="標楷體"/>
        <family val="4"/>
      </rPr>
      <t>年第三季</t>
    </r>
  </si>
  <si>
    <r>
      <t>一</t>
    </r>
    <r>
      <rPr>
        <sz val="12"/>
        <rFont val="Times New Roman"/>
        <family val="1"/>
      </rPr>
      <t>O</t>
    </r>
    <r>
      <rPr>
        <sz val="12"/>
        <rFont val="標楷體"/>
        <family val="4"/>
      </rPr>
      <t>一年第三季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</si>
</sst>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#,##0_);[Red]\(#,##0\)"/>
    <numFmt numFmtId="181" formatCode="&quot;$&quot;#,##0_);\(&quot;$&quot;#,##0\)"/>
    <numFmt numFmtId="182" formatCode="&quot;$&quot;#,##0_);[Red]\(&quot;$&quot;#,##0\)"/>
    <numFmt numFmtId="183" formatCode="&quot;$&quot;#,##0.00_);[Red]\(&quot;$&quot;#,##0.00\)"/>
    <numFmt numFmtId="184" formatCode="#,##0.00_);[Red]\(#,##0.00\)"/>
    <numFmt numFmtId="185" formatCode="#,##0.0_);[Red]\(#,##0.0\)"/>
    <numFmt numFmtId="186" formatCode="_-* #,##0.0_-;\-* #,##0.0_-;_-* &quot;-&quot;??_-;_-@_-"/>
    <numFmt numFmtId="187" formatCode="#,##0_);\(#,##0\)"/>
    <numFmt numFmtId="188" formatCode="&quot;$&quot;#,##0.00_);\(&quot;$&quot;#,##0.00\)"/>
    <numFmt numFmtId="189" formatCode="&quot;$&quot;#,##0.0;[Red]\-&quot;$&quot;#,##0.0"/>
    <numFmt numFmtId="190" formatCode="0.0"/>
    <numFmt numFmtId="191" formatCode="0.00_);[Red]\(0.00\)"/>
  </numFmts>
  <fonts count="11">
    <font>
      <sz val="12"/>
      <name val="新細明體"/>
      <family val="1"/>
    </font>
    <font>
      <sz val="12"/>
      <name val="Book Antiqua"/>
      <family val="1"/>
    </font>
    <font>
      <sz val="11"/>
      <name val="標楷體"/>
      <family val="4"/>
    </font>
    <font>
      <sz val="11"/>
      <name val="Book Antiqua"/>
      <family val="1"/>
    </font>
    <font>
      <u val="single"/>
      <sz val="12"/>
      <name val="Book Antiqua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 indent="2"/>
    </xf>
    <xf numFmtId="6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 indent="6"/>
    </xf>
    <xf numFmtId="0" fontId="3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wrapText="1" indent="3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180" fontId="1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3" fontId="3" fillId="0" borderId="2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6" fontId="3" fillId="0" borderId="3" xfId="0" applyNumberFormat="1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187" fontId="1" fillId="0" borderId="0" xfId="0" applyNumberFormat="1" applyFont="1" applyAlignment="1">
      <alignment wrapText="1"/>
    </xf>
    <xf numFmtId="187" fontId="3" fillId="0" borderId="0" xfId="0" applyNumberFormat="1" applyFont="1" applyAlignment="1">
      <alignment wrapText="1"/>
    </xf>
    <xf numFmtId="187" fontId="3" fillId="0" borderId="0" xfId="0" applyNumberFormat="1" applyFont="1" applyAlignment="1">
      <alignment horizontal="right" wrapText="1"/>
    </xf>
    <xf numFmtId="187" fontId="3" fillId="0" borderId="1" xfId="0" applyNumberFormat="1" applyFont="1" applyBorder="1" applyAlignment="1">
      <alignment wrapText="1"/>
    </xf>
    <xf numFmtId="187" fontId="3" fillId="0" borderId="2" xfId="0" applyNumberFormat="1" applyFont="1" applyBorder="1" applyAlignment="1">
      <alignment wrapText="1"/>
    </xf>
    <xf numFmtId="8" fontId="1" fillId="0" borderId="5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6" fontId="1" fillId="0" borderId="0" xfId="0" applyNumberFormat="1" applyFont="1" applyAlignment="1">
      <alignment horizontal="right" vertical="center" wrapText="1"/>
    </xf>
    <xf numFmtId="179" fontId="1" fillId="0" borderId="0" xfId="0" applyNumberFormat="1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3" fontId="1" fillId="0" borderId="0" xfId="0" applyNumberFormat="1" applyFont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179" fontId="1" fillId="0" borderId="1" xfId="0" applyNumberFormat="1" applyFont="1" applyBorder="1" applyAlignment="1">
      <alignment vertical="center" wrapText="1"/>
    </xf>
    <xf numFmtId="179" fontId="1" fillId="0" borderId="4" xfId="0" applyNumberFormat="1" applyFont="1" applyBorder="1" applyAlignment="1">
      <alignment vertical="center" wrapText="1"/>
    </xf>
    <xf numFmtId="187" fontId="1" fillId="0" borderId="1" xfId="0" applyNumberFormat="1" applyFont="1" applyBorder="1" applyAlignment="1">
      <alignment vertical="center" wrapText="1"/>
    </xf>
    <xf numFmtId="187" fontId="1" fillId="0" borderId="0" xfId="0" applyNumberFormat="1" applyFont="1" applyAlignment="1">
      <alignment horizontal="justify" vertical="center" wrapText="1"/>
    </xf>
    <xf numFmtId="187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187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80" fontId="1" fillId="0" borderId="0" xfId="0" applyNumberFormat="1" applyFont="1" applyAlignment="1">
      <alignment horizontal="justify" vertical="center" wrapText="1"/>
    </xf>
    <xf numFmtId="180" fontId="1" fillId="0" borderId="0" xfId="0" applyNumberFormat="1" applyFont="1" applyBorder="1" applyAlignment="1">
      <alignment horizontal="right" vertical="center" wrapText="1"/>
    </xf>
    <xf numFmtId="187" fontId="1" fillId="0" borderId="1" xfId="0" applyNumberFormat="1" applyFont="1" applyBorder="1" applyAlignment="1">
      <alignment horizontal="right" vertical="center" wrapText="1"/>
    </xf>
    <xf numFmtId="180" fontId="1" fillId="0" borderId="1" xfId="0" applyNumberFormat="1" applyFont="1" applyBorder="1" applyAlignment="1">
      <alignment horizontal="right" vertical="center" wrapText="1"/>
    </xf>
    <xf numFmtId="6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horizontal="justify" wrapText="1"/>
    </xf>
    <xf numFmtId="187" fontId="1" fillId="0" borderId="2" xfId="0" applyNumberFormat="1" applyFont="1" applyBorder="1" applyAlignment="1">
      <alignment horizontal="right" wrapText="1"/>
    </xf>
    <xf numFmtId="180" fontId="1" fillId="0" borderId="0" xfId="0" applyNumberFormat="1" applyFont="1" applyAlignment="1">
      <alignment horizontal="justify" wrapText="1"/>
    </xf>
    <xf numFmtId="3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="75" zoomScaleNormal="75" workbookViewId="0" topLeftCell="A1">
      <selection activeCell="K17" sqref="K17"/>
    </sheetView>
  </sheetViews>
  <sheetFormatPr defaultColWidth="9.00390625" defaultRowHeight="16.5"/>
  <cols>
    <col min="1" max="1" width="34.625" style="0" bestFit="1" customWidth="1"/>
    <col min="2" max="2" width="5.125" style="0" customWidth="1"/>
    <col min="3" max="3" width="18.50390625" style="0" customWidth="1"/>
    <col min="4" max="4" width="4.125" style="0" customWidth="1"/>
    <col min="5" max="5" width="5.00390625" style="0" bestFit="1" customWidth="1"/>
    <col min="6" max="6" width="5.50390625" style="0" customWidth="1"/>
    <col min="7" max="7" width="16.25390625" style="0" customWidth="1"/>
    <col min="8" max="8" width="4.625" style="0" customWidth="1"/>
    <col min="9" max="9" width="5.50390625" style="0" bestFit="1" customWidth="1"/>
    <col min="10" max="10" width="5.375" style="0" customWidth="1"/>
    <col min="11" max="11" width="30.25390625" style="0" customWidth="1"/>
    <col min="12" max="12" width="4.875" style="0" customWidth="1"/>
    <col min="13" max="13" width="19.25390625" style="0" customWidth="1"/>
    <col min="14" max="14" width="4.625" style="0" customWidth="1"/>
    <col min="15" max="15" width="5.00390625" style="25" bestFit="1" customWidth="1"/>
    <col min="16" max="16" width="5.00390625" style="0" customWidth="1"/>
    <col min="17" max="17" width="19.125" style="0" customWidth="1"/>
    <col min="18" max="18" width="4.875" style="0" customWidth="1"/>
    <col min="19" max="19" width="5.00390625" style="0" bestFit="1" customWidth="1"/>
  </cols>
  <sheetData>
    <row r="1" ht="19.5">
      <c r="J1" s="41" t="s">
        <v>0</v>
      </c>
    </row>
    <row r="2" ht="19.5">
      <c r="J2" s="41" t="s">
        <v>70</v>
      </c>
    </row>
    <row r="3" ht="19.5">
      <c r="J3" s="41" t="s">
        <v>81</v>
      </c>
    </row>
    <row r="4" spans="1:17" ht="17.25">
      <c r="A4" s="1"/>
      <c r="Q4" s="2" t="s">
        <v>1</v>
      </c>
    </row>
    <row r="6" ht="17.25">
      <c r="A6" s="3"/>
    </row>
    <row r="7" spans="1:19" ht="16.5">
      <c r="A7" s="86"/>
      <c r="B7" s="86"/>
      <c r="C7" s="87" t="s">
        <v>74</v>
      </c>
      <c r="D7" s="87"/>
      <c r="E7" s="87"/>
      <c r="F7" s="89"/>
      <c r="G7" s="87" t="s">
        <v>72</v>
      </c>
      <c r="H7" s="87"/>
      <c r="I7" s="87"/>
      <c r="J7" s="86"/>
      <c r="K7" s="86"/>
      <c r="L7" s="86"/>
      <c r="M7" s="87" t="s">
        <v>74</v>
      </c>
      <c r="N7" s="87"/>
      <c r="O7" s="87"/>
      <c r="P7" s="89"/>
      <c r="Q7" s="87" t="s">
        <v>72</v>
      </c>
      <c r="R7" s="87"/>
      <c r="S7" s="87"/>
    </row>
    <row r="8" spans="1:19" ht="16.5">
      <c r="A8" s="86"/>
      <c r="B8" s="86"/>
      <c r="C8" s="88" t="s">
        <v>82</v>
      </c>
      <c r="D8" s="88"/>
      <c r="E8" s="88"/>
      <c r="F8" s="89"/>
      <c r="G8" s="88" t="s">
        <v>82</v>
      </c>
      <c r="H8" s="88"/>
      <c r="I8" s="88"/>
      <c r="J8" s="86"/>
      <c r="K8" s="86"/>
      <c r="L8" s="86"/>
      <c r="M8" s="88" t="s">
        <v>82</v>
      </c>
      <c r="N8" s="88"/>
      <c r="O8" s="88"/>
      <c r="P8" s="89"/>
      <c r="Q8" s="88" t="s">
        <v>82</v>
      </c>
      <c r="R8" s="88"/>
      <c r="S8" s="88"/>
    </row>
    <row r="9" spans="1:19" ht="16.5">
      <c r="A9" s="5" t="s">
        <v>2</v>
      </c>
      <c r="B9" s="4"/>
      <c r="C9" s="21" t="s">
        <v>3</v>
      </c>
      <c r="D9" s="20"/>
      <c r="E9" s="21" t="s">
        <v>4</v>
      </c>
      <c r="F9" s="4"/>
      <c r="G9" s="21" t="s">
        <v>3</v>
      </c>
      <c r="H9" s="20"/>
      <c r="I9" s="21" t="s">
        <v>4</v>
      </c>
      <c r="J9" s="4"/>
      <c r="K9" s="5" t="s">
        <v>5</v>
      </c>
      <c r="L9" s="4"/>
      <c r="M9" s="21" t="s">
        <v>3</v>
      </c>
      <c r="N9" s="20"/>
      <c r="O9" s="36" t="s">
        <v>4</v>
      </c>
      <c r="P9" s="4"/>
      <c r="Q9" s="21" t="s">
        <v>3</v>
      </c>
      <c r="R9" s="20"/>
      <c r="S9" s="36" t="s">
        <v>4</v>
      </c>
    </row>
    <row r="10" spans="1:19" ht="16.5">
      <c r="A10" s="6" t="s">
        <v>6</v>
      </c>
      <c r="B10" s="7"/>
      <c r="C10" s="8"/>
      <c r="D10" s="8"/>
      <c r="E10" s="8"/>
      <c r="F10" s="8"/>
      <c r="G10" s="8"/>
      <c r="H10" s="8"/>
      <c r="I10" s="8"/>
      <c r="J10" s="7"/>
      <c r="K10" s="6" t="s">
        <v>7</v>
      </c>
      <c r="L10" s="7"/>
      <c r="M10" s="8"/>
      <c r="N10" s="8"/>
      <c r="O10" s="24"/>
      <c r="P10" s="8"/>
      <c r="Q10" s="8"/>
      <c r="R10" s="8"/>
      <c r="S10" s="24"/>
    </row>
    <row r="11" spans="1:19" ht="17.25">
      <c r="A11" s="9" t="s">
        <v>8</v>
      </c>
      <c r="B11" s="7"/>
      <c r="C11" s="10">
        <v>453748734</v>
      </c>
      <c r="D11" s="8"/>
      <c r="E11" s="11">
        <f>ROUND(C11/$C$40,2)*100</f>
        <v>73</v>
      </c>
      <c r="F11" s="8"/>
      <c r="G11" s="10">
        <v>436476734</v>
      </c>
      <c r="H11" s="8"/>
      <c r="I11" s="11">
        <v>73</v>
      </c>
      <c r="J11" s="7"/>
      <c r="K11" s="9" t="s">
        <v>10</v>
      </c>
      <c r="L11" s="7"/>
      <c r="M11" s="10">
        <v>32652855</v>
      </c>
      <c r="N11" s="8"/>
      <c r="O11" s="26">
        <f>ROUND(M11/$M$40,2)*100</f>
        <v>5</v>
      </c>
      <c r="P11" s="8"/>
      <c r="Q11" s="10">
        <v>35709836</v>
      </c>
      <c r="R11" s="8"/>
      <c r="S11" s="26">
        <v>6</v>
      </c>
    </row>
    <row r="12" spans="1:19" ht="17.25">
      <c r="A12" s="9" t="s">
        <v>9</v>
      </c>
      <c r="B12" s="7"/>
      <c r="C12" s="12">
        <v>13671738</v>
      </c>
      <c r="D12" s="8"/>
      <c r="E12" s="11">
        <f>ROUND(C12/$C$40,2)*100</f>
        <v>2</v>
      </c>
      <c r="F12" s="8"/>
      <c r="G12" s="12">
        <v>14870490</v>
      </c>
      <c r="H12" s="8"/>
      <c r="I12" s="11">
        <v>2</v>
      </c>
      <c r="J12" s="7"/>
      <c r="K12" s="9" t="s">
        <v>78</v>
      </c>
      <c r="L12" s="7"/>
      <c r="M12" s="12">
        <v>16199343</v>
      </c>
      <c r="N12" s="8"/>
      <c r="O12" s="26">
        <f>ROUND(M12/$M$40,2)*100</f>
        <v>3</v>
      </c>
      <c r="P12" s="8"/>
      <c r="Q12" s="22">
        <v>7588218</v>
      </c>
      <c r="R12" s="8"/>
      <c r="S12" s="26">
        <v>1</v>
      </c>
    </row>
    <row r="13" spans="1:19" ht="17.25">
      <c r="A13" s="9" t="s">
        <v>11</v>
      </c>
      <c r="B13" s="7"/>
      <c r="C13" s="12">
        <v>17961978</v>
      </c>
      <c r="D13" s="8"/>
      <c r="E13" s="11">
        <f>ROUND(C13/$C$40,2)*100</f>
        <v>3</v>
      </c>
      <c r="F13" s="8"/>
      <c r="G13" s="12">
        <v>18999767</v>
      </c>
      <c r="H13" s="8"/>
      <c r="I13" s="11">
        <v>3</v>
      </c>
      <c r="J13" s="7"/>
      <c r="K13" s="9" t="s">
        <v>14</v>
      </c>
      <c r="L13" s="7"/>
      <c r="M13" s="12">
        <v>537914</v>
      </c>
      <c r="N13" s="8"/>
      <c r="O13" s="26">
        <v>1</v>
      </c>
      <c r="P13" s="8"/>
      <c r="Q13" s="12">
        <v>499947</v>
      </c>
      <c r="R13" s="8"/>
      <c r="S13" s="26" t="s">
        <v>13</v>
      </c>
    </row>
    <row r="14" spans="1:19" ht="17.25">
      <c r="A14" s="9" t="s">
        <v>12</v>
      </c>
      <c r="B14" s="7"/>
      <c r="C14" s="12">
        <v>291326</v>
      </c>
      <c r="D14" s="8"/>
      <c r="E14" s="26" t="s">
        <v>71</v>
      </c>
      <c r="F14" s="8"/>
      <c r="G14" s="12">
        <v>186569</v>
      </c>
      <c r="H14" s="8"/>
      <c r="I14" s="26">
        <v>1</v>
      </c>
      <c r="J14" s="7"/>
      <c r="K14" s="13" t="s">
        <v>16</v>
      </c>
      <c r="L14" s="7"/>
      <c r="M14" s="30">
        <f>SUM(M11:M13)</f>
        <v>49390112</v>
      </c>
      <c r="N14" s="8"/>
      <c r="O14" s="40">
        <f>ROUND(M14/$M$40,2)*100</f>
        <v>8</v>
      </c>
      <c r="P14" s="8"/>
      <c r="Q14" s="30">
        <v>43798001</v>
      </c>
      <c r="R14" s="8"/>
      <c r="S14" s="40">
        <v>7</v>
      </c>
    </row>
    <row r="15" spans="1:19" ht="17.25">
      <c r="A15" s="9" t="s">
        <v>15</v>
      </c>
      <c r="B15" s="7"/>
      <c r="C15" s="12">
        <v>13850809</v>
      </c>
      <c r="D15" s="8"/>
      <c r="E15" s="11">
        <f>ROUND(C15/$C$40,2)*100</f>
        <v>2</v>
      </c>
      <c r="F15" s="8"/>
      <c r="G15" s="12">
        <v>14938069</v>
      </c>
      <c r="H15" s="8"/>
      <c r="I15" s="11">
        <v>2</v>
      </c>
      <c r="J15" s="7"/>
      <c r="K15" s="14"/>
      <c r="L15" s="7"/>
      <c r="M15" s="11"/>
      <c r="N15" s="8"/>
      <c r="O15" s="26"/>
      <c r="P15" s="8"/>
      <c r="Q15" s="11"/>
      <c r="R15" s="8"/>
      <c r="S15" s="26"/>
    </row>
    <row r="16" spans="1:19" ht="17.25">
      <c r="A16" s="13" t="s">
        <v>17</v>
      </c>
      <c r="B16" s="7"/>
      <c r="C16" s="30">
        <f>SUM(C11:C15)</f>
        <v>499524585</v>
      </c>
      <c r="D16" s="8"/>
      <c r="E16" s="35">
        <f>ROUND(C16/$C$40,2)*100</f>
        <v>81</v>
      </c>
      <c r="F16" s="8"/>
      <c r="G16" s="30">
        <v>485471629</v>
      </c>
      <c r="H16" s="8"/>
      <c r="I16" s="35">
        <v>81</v>
      </c>
      <c r="J16" s="7"/>
      <c r="K16" s="6" t="s">
        <v>18</v>
      </c>
      <c r="L16" s="7"/>
      <c r="M16" s="8"/>
      <c r="N16" s="8"/>
      <c r="O16" s="26"/>
      <c r="P16" s="8"/>
      <c r="Q16" s="8"/>
      <c r="R16" s="8"/>
      <c r="S16" s="26"/>
    </row>
    <row r="17" spans="1:19" ht="17.25">
      <c r="A17" s="15"/>
      <c r="B17" s="7"/>
      <c r="C17" s="8"/>
      <c r="D17" s="8"/>
      <c r="E17" s="11"/>
      <c r="F17" s="8"/>
      <c r="G17" s="8"/>
      <c r="H17" s="8"/>
      <c r="I17" s="11"/>
      <c r="J17" s="7"/>
      <c r="K17" s="9" t="s">
        <v>19</v>
      </c>
      <c r="L17" s="7"/>
      <c r="M17" s="31">
        <v>5291691</v>
      </c>
      <c r="N17" s="8"/>
      <c r="O17" s="33">
        <f>ROUND(M17/$M$40,2)*100</f>
        <v>1</v>
      </c>
      <c r="P17" s="8"/>
      <c r="Q17" s="31">
        <v>4764668</v>
      </c>
      <c r="R17" s="8"/>
      <c r="S17" s="33">
        <v>1</v>
      </c>
    </row>
    <row r="18" spans="1:19" ht="17.25">
      <c r="A18" s="15"/>
      <c r="B18" s="7"/>
      <c r="C18" s="8"/>
      <c r="D18" s="8"/>
      <c r="E18" s="11"/>
      <c r="F18" s="8"/>
      <c r="G18" s="8"/>
      <c r="H18" s="8"/>
      <c r="I18" s="11"/>
      <c r="J18" s="7"/>
      <c r="K18" s="13"/>
      <c r="L18" s="7"/>
      <c r="M18" s="12"/>
      <c r="N18" s="8"/>
      <c r="O18" s="26"/>
      <c r="P18" s="8"/>
      <c r="Q18" s="12"/>
      <c r="R18" s="8"/>
      <c r="S18" s="26"/>
    </row>
    <row r="19" spans="1:19" ht="17.25">
      <c r="A19" s="6" t="s">
        <v>20</v>
      </c>
      <c r="B19" s="7"/>
      <c r="C19" s="8"/>
      <c r="D19" s="8"/>
      <c r="E19" s="11"/>
      <c r="F19" s="8"/>
      <c r="G19" s="8"/>
      <c r="H19" s="8"/>
      <c r="I19" s="11"/>
      <c r="J19" s="7"/>
      <c r="O19" s="26"/>
      <c r="S19" s="26"/>
    </row>
    <row r="20" spans="1:19" ht="17.25">
      <c r="A20" s="9" t="s">
        <v>21</v>
      </c>
      <c r="B20" s="7"/>
      <c r="C20" s="33" t="s">
        <v>13</v>
      </c>
      <c r="D20" s="24"/>
      <c r="E20" s="26" t="s">
        <v>66</v>
      </c>
      <c r="F20" s="24"/>
      <c r="G20" s="33" t="s">
        <v>13</v>
      </c>
      <c r="H20" s="24"/>
      <c r="I20" s="26" t="s">
        <v>13</v>
      </c>
      <c r="J20" s="7"/>
      <c r="K20" s="9" t="s">
        <v>22</v>
      </c>
      <c r="L20" s="7"/>
      <c r="M20" s="31">
        <f>SUM(M14:M17)</f>
        <v>54681803</v>
      </c>
      <c r="N20" s="8"/>
      <c r="O20" s="33">
        <f>ROUND(M20/$M$40,2)*100</f>
        <v>9</v>
      </c>
      <c r="P20" s="8"/>
      <c r="Q20" s="31">
        <v>48562669</v>
      </c>
      <c r="R20" s="8"/>
      <c r="S20" s="33">
        <v>8</v>
      </c>
    </row>
    <row r="21" spans="1:19" ht="17.25">
      <c r="A21" s="16"/>
      <c r="B21" s="7"/>
      <c r="C21" s="8"/>
      <c r="D21" s="8"/>
      <c r="E21" s="38"/>
      <c r="F21" s="8"/>
      <c r="G21" s="8"/>
      <c r="H21" s="8"/>
      <c r="I21" s="38"/>
      <c r="J21" s="7"/>
      <c r="O21" s="26"/>
      <c r="S21" s="26"/>
    </row>
    <row r="22" spans="1:19" ht="17.25">
      <c r="A22" s="9"/>
      <c r="B22" s="7"/>
      <c r="C22" s="8"/>
      <c r="D22" s="8"/>
      <c r="E22" s="11"/>
      <c r="F22" s="8"/>
      <c r="G22" s="8"/>
      <c r="H22" s="8"/>
      <c r="I22" s="11"/>
      <c r="J22" s="7"/>
      <c r="K22" s="14"/>
      <c r="L22" s="7"/>
      <c r="M22" s="8"/>
      <c r="N22" s="8"/>
      <c r="O22" s="26"/>
      <c r="P22" s="8"/>
      <c r="Q22" s="8"/>
      <c r="R22" s="8"/>
      <c r="S22" s="26"/>
    </row>
    <row r="23" spans="1:19" ht="17.25">
      <c r="A23" s="6" t="s">
        <v>23</v>
      </c>
      <c r="B23" s="7"/>
      <c r="C23" s="8"/>
      <c r="D23" s="8"/>
      <c r="E23" s="11"/>
      <c r="F23" s="8"/>
      <c r="G23" s="8"/>
      <c r="H23" s="8"/>
      <c r="I23" s="11"/>
      <c r="J23" s="7"/>
      <c r="K23" s="6" t="s">
        <v>25</v>
      </c>
      <c r="L23" s="7"/>
      <c r="M23" s="8"/>
      <c r="N23" s="8"/>
      <c r="O23" s="26"/>
      <c r="P23" s="8"/>
      <c r="Q23" s="8"/>
      <c r="R23" s="8"/>
      <c r="S23" s="26"/>
    </row>
    <row r="24" spans="1:19" ht="17.25">
      <c r="A24" s="9" t="s">
        <v>24</v>
      </c>
      <c r="B24" s="7"/>
      <c r="C24" s="8"/>
      <c r="D24" s="8"/>
      <c r="E24" s="11"/>
      <c r="F24" s="8"/>
      <c r="G24" s="8"/>
      <c r="H24" s="8"/>
      <c r="I24" s="11"/>
      <c r="J24" s="7"/>
      <c r="K24" s="9" t="s">
        <v>27</v>
      </c>
      <c r="L24" s="7"/>
      <c r="M24" s="12">
        <v>400000000</v>
      </c>
      <c r="N24" s="8"/>
      <c r="O24" s="26">
        <f>ROUND(M24/$M$40,2)*100</f>
        <v>64</v>
      </c>
      <c r="P24" s="8"/>
      <c r="Q24" s="12">
        <v>400000000</v>
      </c>
      <c r="R24" s="8"/>
      <c r="S24" s="26">
        <v>66</v>
      </c>
    </row>
    <row r="25" spans="1:19" ht="17.25">
      <c r="A25" s="13" t="s">
        <v>26</v>
      </c>
      <c r="B25" s="7"/>
      <c r="C25" s="43">
        <v>3092173</v>
      </c>
      <c r="D25" s="42"/>
      <c r="E25" s="43">
        <v>1</v>
      </c>
      <c r="F25" s="42"/>
      <c r="G25" s="43">
        <v>3092173</v>
      </c>
      <c r="H25" s="42"/>
      <c r="I25" s="43">
        <v>1</v>
      </c>
      <c r="J25" s="7"/>
      <c r="K25" s="9" t="s">
        <v>29</v>
      </c>
      <c r="L25" s="7"/>
      <c r="M25" s="22">
        <v>123082504</v>
      </c>
      <c r="N25" s="8"/>
      <c r="O25" s="26">
        <f>ROUND(M25/$M$40,2)*100</f>
        <v>20</v>
      </c>
      <c r="P25" s="8"/>
      <c r="Q25" s="22">
        <v>123082504</v>
      </c>
      <c r="R25" s="8"/>
      <c r="S25" s="26">
        <v>20</v>
      </c>
    </row>
    <row r="26" spans="1:19" ht="17.25">
      <c r="A26" s="13" t="s">
        <v>28</v>
      </c>
      <c r="B26" s="7"/>
      <c r="C26" s="43">
        <v>18209994</v>
      </c>
      <c r="D26" s="42"/>
      <c r="E26" s="43">
        <f>ROUND(C26/$C$40,2)*100</f>
        <v>3</v>
      </c>
      <c r="F26" s="42"/>
      <c r="G26" s="43">
        <v>17155019</v>
      </c>
      <c r="H26" s="42"/>
      <c r="I26" s="43">
        <v>3</v>
      </c>
      <c r="J26" s="7"/>
      <c r="K26" s="9" t="s">
        <v>31</v>
      </c>
      <c r="L26" s="7"/>
      <c r="M26" s="8"/>
      <c r="N26" s="8"/>
      <c r="O26" s="26"/>
      <c r="P26" s="8"/>
      <c r="Q26" s="8"/>
      <c r="R26" s="8"/>
      <c r="S26" s="26"/>
    </row>
    <row r="27" spans="1:19" ht="17.25">
      <c r="A27" s="13" t="s">
        <v>30</v>
      </c>
      <c r="B27" s="7"/>
      <c r="C27" s="45">
        <v>27200166</v>
      </c>
      <c r="D27" s="42"/>
      <c r="E27" s="45">
        <f>ROUND(C27/$C$40,2)*100</f>
        <v>4</v>
      </c>
      <c r="F27" s="42"/>
      <c r="G27" s="45">
        <v>26980166</v>
      </c>
      <c r="H27" s="42"/>
      <c r="I27" s="45">
        <v>4</v>
      </c>
      <c r="J27" s="7"/>
      <c r="K27" s="13" t="s">
        <v>33</v>
      </c>
      <c r="L27" s="7"/>
      <c r="M27" s="12">
        <v>19584941</v>
      </c>
      <c r="N27" s="8"/>
      <c r="O27" s="26">
        <f>ROUND(M27/$M$40,2)*100</f>
        <v>3</v>
      </c>
      <c r="P27" s="8"/>
      <c r="Q27" s="12">
        <v>16903903</v>
      </c>
      <c r="R27" s="8"/>
      <c r="S27" s="26">
        <v>3</v>
      </c>
    </row>
    <row r="28" spans="1:19" ht="17.25">
      <c r="A28" s="17"/>
      <c r="B28" s="7"/>
      <c r="C28" s="43">
        <f>SUM(C25:C27)</f>
        <v>48502333</v>
      </c>
      <c r="D28" s="42"/>
      <c r="E28" s="43">
        <f>ROUND(C28/$C$40,2)*100</f>
        <v>8</v>
      </c>
      <c r="F28" s="42"/>
      <c r="G28" s="43">
        <v>47227358</v>
      </c>
      <c r="H28" s="42"/>
      <c r="I28" s="43">
        <v>8</v>
      </c>
      <c r="J28" s="7"/>
      <c r="K28" s="13" t="s">
        <v>35</v>
      </c>
      <c r="L28" s="7"/>
      <c r="M28" s="12">
        <v>5362075</v>
      </c>
      <c r="N28" s="8"/>
      <c r="O28" s="43">
        <f>ROUND(M28/$M$40,2)*100</f>
        <v>1</v>
      </c>
      <c r="P28" s="8"/>
      <c r="Q28" s="26" t="s">
        <v>13</v>
      </c>
      <c r="R28" s="8"/>
      <c r="S28" s="26"/>
    </row>
    <row r="29" spans="1:19" ht="17.25">
      <c r="A29" s="9" t="s">
        <v>32</v>
      </c>
      <c r="B29" s="7"/>
      <c r="C29" s="43">
        <v>-43308374</v>
      </c>
      <c r="D29" s="42"/>
      <c r="E29" s="43">
        <f>ROUND(C29/$C$40,2)*100</f>
        <v>-7.000000000000001</v>
      </c>
      <c r="F29" s="42"/>
      <c r="G29" s="43">
        <v>-42373188</v>
      </c>
      <c r="H29" s="42"/>
      <c r="I29" s="43">
        <v>-7</v>
      </c>
      <c r="J29" s="7"/>
      <c r="K29" s="13" t="s">
        <v>37</v>
      </c>
      <c r="L29" s="7"/>
      <c r="M29" s="22">
        <v>23674764</v>
      </c>
      <c r="N29" s="8"/>
      <c r="O29" s="26">
        <f>ROUND(M29/$M$40,2)*100</f>
        <v>4</v>
      </c>
      <c r="P29" s="8"/>
      <c r="Q29" s="22">
        <v>18955410</v>
      </c>
      <c r="R29" s="8"/>
      <c r="S29" s="26">
        <v>3</v>
      </c>
    </row>
    <row r="30" spans="1:19" ht="17.25">
      <c r="A30" s="9" t="s">
        <v>34</v>
      </c>
      <c r="B30" s="7"/>
      <c r="C30" s="43"/>
      <c r="D30" s="42"/>
      <c r="E30" s="44" t="s">
        <v>66</v>
      </c>
      <c r="F30" s="42"/>
      <c r="G30" s="43">
        <v>144000</v>
      </c>
      <c r="H30" s="42"/>
      <c r="I30" s="44" t="s">
        <v>13</v>
      </c>
      <c r="J30" s="7"/>
      <c r="K30" s="18" t="s">
        <v>38</v>
      </c>
      <c r="L30" s="7"/>
      <c r="M30" s="43">
        <v>-5954822</v>
      </c>
      <c r="N30" s="42"/>
      <c r="O30" s="43">
        <f>ROUND(M30/$M$40,2)*100</f>
        <v>-1</v>
      </c>
      <c r="P30" s="42"/>
      <c r="Q30" s="43">
        <v>-5691872</v>
      </c>
      <c r="R30" s="42"/>
      <c r="S30" s="26">
        <v>-1</v>
      </c>
    </row>
    <row r="31" spans="1:19" ht="17.25">
      <c r="A31" s="13" t="s">
        <v>36</v>
      </c>
      <c r="B31" s="7"/>
      <c r="C31" s="46">
        <f>SUM(C28:C30)</f>
        <v>5193959</v>
      </c>
      <c r="D31" s="42"/>
      <c r="E31" s="46">
        <f>ROUND(C31/$C$40,2)*100</f>
        <v>1</v>
      </c>
      <c r="F31" s="42"/>
      <c r="G31" s="46">
        <v>4998170</v>
      </c>
      <c r="H31" s="42"/>
      <c r="I31" s="46">
        <v>1</v>
      </c>
      <c r="J31" s="7"/>
      <c r="K31" s="18" t="s">
        <v>40</v>
      </c>
      <c r="L31" s="7"/>
      <c r="M31" s="30">
        <f>SUM(M24:M30)</f>
        <v>565749462</v>
      </c>
      <c r="N31" s="8"/>
      <c r="O31" s="35">
        <f>ROUND(M31/$M$40,2)*100</f>
        <v>91</v>
      </c>
      <c r="P31" s="8"/>
      <c r="Q31" s="30">
        <v>553249945</v>
      </c>
      <c r="R31" s="8"/>
      <c r="S31" s="35">
        <v>92</v>
      </c>
    </row>
    <row r="32" spans="1:16" ht="17.25">
      <c r="A32" s="15"/>
      <c r="B32" s="7"/>
      <c r="C32" s="8"/>
      <c r="D32" s="8"/>
      <c r="E32" s="11"/>
      <c r="F32" s="8"/>
      <c r="G32" s="8"/>
      <c r="H32" s="8"/>
      <c r="I32" s="11"/>
      <c r="J32" s="7"/>
      <c r="K32" s="14"/>
      <c r="L32" s="7"/>
      <c r="M32" s="8"/>
      <c r="N32" s="8"/>
      <c r="O32" s="26"/>
      <c r="P32" s="8"/>
    </row>
    <row r="33" spans="1:19" ht="17.25">
      <c r="A33" s="14"/>
      <c r="B33" s="7"/>
      <c r="C33" s="8"/>
      <c r="D33" s="8"/>
      <c r="E33" s="11"/>
      <c r="F33" s="8"/>
      <c r="G33" s="8"/>
      <c r="H33" s="8"/>
      <c r="I33" s="11"/>
      <c r="J33" s="7"/>
      <c r="K33" s="14"/>
      <c r="L33" s="7"/>
      <c r="M33" s="8"/>
      <c r="N33" s="8"/>
      <c r="O33" s="26"/>
      <c r="P33" s="8"/>
      <c r="Q33" s="8"/>
      <c r="R33" s="8"/>
      <c r="S33" s="26"/>
    </row>
    <row r="34" spans="1:19" ht="17.25">
      <c r="A34" s="6" t="s">
        <v>39</v>
      </c>
      <c r="B34" s="7"/>
      <c r="C34" s="8"/>
      <c r="D34" s="8"/>
      <c r="E34" s="11"/>
      <c r="F34" s="8"/>
      <c r="G34" s="8"/>
      <c r="H34" s="8"/>
      <c r="I34" s="11"/>
      <c r="J34" s="7"/>
      <c r="K34" s="14"/>
      <c r="L34" s="7"/>
      <c r="M34" s="8"/>
      <c r="N34" s="8"/>
      <c r="O34" s="26"/>
      <c r="P34" s="8"/>
      <c r="Q34" s="8"/>
      <c r="R34" s="8"/>
      <c r="S34" s="26"/>
    </row>
    <row r="35" spans="1:19" ht="17.25">
      <c r="A35" s="9" t="s">
        <v>41</v>
      </c>
      <c r="B35" s="7"/>
      <c r="C35" s="12">
        <v>104617286</v>
      </c>
      <c r="D35" s="8"/>
      <c r="E35" s="11">
        <f>ROUND(C35/$C$40,2)*100</f>
        <v>17</v>
      </c>
      <c r="F35" s="8"/>
      <c r="G35" s="12">
        <v>104617586</v>
      </c>
      <c r="H35" s="8"/>
      <c r="I35" s="11">
        <v>17</v>
      </c>
      <c r="J35" s="7"/>
      <c r="K35" s="14"/>
      <c r="L35" s="7"/>
      <c r="M35" s="8"/>
      <c r="N35" s="8"/>
      <c r="O35" s="26"/>
      <c r="P35" s="8"/>
      <c r="Q35" s="8"/>
      <c r="R35" s="8"/>
      <c r="S35" s="26"/>
    </row>
    <row r="36" spans="1:19" ht="17.25">
      <c r="A36" s="9" t="s">
        <v>42</v>
      </c>
      <c r="B36" s="7"/>
      <c r="C36" s="12">
        <v>4863220</v>
      </c>
      <c r="D36" s="8"/>
      <c r="E36" s="11">
        <v>1</v>
      </c>
      <c r="F36" s="8"/>
      <c r="G36" s="12">
        <v>5915235</v>
      </c>
      <c r="H36" s="8"/>
      <c r="I36" s="11">
        <v>1</v>
      </c>
      <c r="J36" s="7"/>
      <c r="K36" s="14"/>
      <c r="L36" s="7"/>
      <c r="M36" s="8"/>
      <c r="N36" s="8"/>
      <c r="O36" s="26"/>
      <c r="P36" s="8"/>
      <c r="Q36" s="8"/>
      <c r="R36" s="8"/>
      <c r="S36" s="26"/>
    </row>
    <row r="37" spans="1:19" ht="17.25">
      <c r="A37" s="9" t="s">
        <v>43</v>
      </c>
      <c r="B37" s="7"/>
      <c r="C37" s="12">
        <v>6232215</v>
      </c>
      <c r="D37" s="8"/>
      <c r="E37" s="11">
        <f>ROUND(C37/$C$40,2)*100</f>
        <v>1</v>
      </c>
      <c r="F37" s="8"/>
      <c r="G37" s="12">
        <v>809994</v>
      </c>
      <c r="H37" s="8"/>
      <c r="I37" s="26" t="s">
        <v>13</v>
      </c>
      <c r="J37" s="7"/>
      <c r="K37" s="14"/>
      <c r="L37" s="7"/>
      <c r="M37" s="8"/>
      <c r="N37" s="8"/>
      <c r="O37" s="26"/>
      <c r="P37" s="8"/>
      <c r="Q37" s="8"/>
      <c r="R37" s="8"/>
      <c r="S37" s="26"/>
    </row>
    <row r="38" spans="1:19" ht="17.25">
      <c r="A38" s="13" t="s">
        <v>44</v>
      </c>
      <c r="B38" s="7"/>
      <c r="C38" s="30">
        <f>SUM(C35:C37)</f>
        <v>115712721</v>
      </c>
      <c r="D38" s="8"/>
      <c r="E38" s="35">
        <f>ROUND(C38/$C$40,2)*100</f>
        <v>19</v>
      </c>
      <c r="F38" s="8"/>
      <c r="G38" s="30">
        <v>111342815</v>
      </c>
      <c r="H38" s="8"/>
      <c r="I38" s="35">
        <v>19</v>
      </c>
      <c r="J38" s="7"/>
      <c r="K38" s="14"/>
      <c r="L38" s="7"/>
      <c r="M38" s="8"/>
      <c r="N38" s="8"/>
      <c r="O38" s="26"/>
      <c r="P38" s="8"/>
      <c r="Q38" s="8"/>
      <c r="R38" s="8"/>
      <c r="S38" s="26"/>
    </row>
    <row r="39" spans="1:19" ht="17.25">
      <c r="A39" s="7"/>
      <c r="B39" s="7"/>
      <c r="C39" s="19"/>
      <c r="D39" s="8"/>
      <c r="E39" s="11"/>
      <c r="F39" s="8"/>
      <c r="G39" s="19"/>
      <c r="H39" s="8"/>
      <c r="I39" s="11"/>
      <c r="J39" s="7"/>
      <c r="K39" s="14"/>
      <c r="L39" s="7"/>
      <c r="M39" s="8"/>
      <c r="N39" s="8"/>
      <c r="O39" s="26"/>
      <c r="P39" s="8"/>
      <c r="Q39" s="8"/>
      <c r="R39" s="8"/>
      <c r="S39" s="26"/>
    </row>
    <row r="40" spans="1:19" ht="18" thickBot="1">
      <c r="A40" s="6" t="s">
        <v>45</v>
      </c>
      <c r="B40" s="7"/>
      <c r="C40" s="32">
        <f>C16+C31+C38</f>
        <v>620431265</v>
      </c>
      <c r="D40" s="8"/>
      <c r="E40" s="34">
        <f>ROUND(C40/$C$40,2)*100</f>
        <v>100</v>
      </c>
      <c r="F40" s="8"/>
      <c r="G40" s="32">
        <v>601812614</v>
      </c>
      <c r="H40" s="8"/>
      <c r="I40" s="34">
        <v>100</v>
      </c>
      <c r="J40" s="7"/>
      <c r="K40" s="6" t="s">
        <v>46</v>
      </c>
      <c r="L40" s="7"/>
      <c r="M40" s="37">
        <f>M31+M20</f>
        <v>620431265</v>
      </c>
      <c r="N40" s="8"/>
      <c r="O40" s="39">
        <f>ROUND(M40/$M$40,2)*100</f>
        <v>100</v>
      </c>
      <c r="P40" s="8"/>
      <c r="Q40" s="37">
        <v>601812614</v>
      </c>
      <c r="R40" s="8"/>
      <c r="S40" s="39">
        <v>100</v>
      </c>
    </row>
    <row r="41" ht="17.25" thickTop="1"/>
  </sheetData>
  <mergeCells count="15">
    <mergeCell ref="P7:P8"/>
    <mergeCell ref="Q7:S7"/>
    <mergeCell ref="Q8:S8"/>
    <mergeCell ref="K7:K8"/>
    <mergeCell ref="L7:L8"/>
    <mergeCell ref="M7:O7"/>
    <mergeCell ref="M8:O8"/>
    <mergeCell ref="F7:F8"/>
    <mergeCell ref="G7:I7"/>
    <mergeCell ref="G8:I8"/>
    <mergeCell ref="J7:J8"/>
    <mergeCell ref="A7:A8"/>
    <mergeCell ref="B7:B8"/>
    <mergeCell ref="C7:E7"/>
    <mergeCell ref="C8:E8"/>
  </mergeCells>
  <printOptions/>
  <pageMargins left="0.2" right="0.23" top="0.56" bottom="0.27" header="0.22" footer="0.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E24" sqref="E24"/>
    </sheetView>
  </sheetViews>
  <sheetFormatPr defaultColWidth="9.00390625" defaultRowHeight="16.5"/>
  <cols>
    <col min="1" max="1" width="24.125" style="48" customWidth="1"/>
    <col min="2" max="2" width="5.75390625" style="48" customWidth="1"/>
    <col min="3" max="3" width="14.375" style="48" customWidth="1"/>
    <col min="4" max="4" width="4.125" style="48" customWidth="1"/>
    <col min="5" max="5" width="7.375" style="48" customWidth="1"/>
    <col min="6" max="6" width="5.625" style="48" customWidth="1"/>
    <col min="7" max="7" width="14.875" style="48" customWidth="1"/>
    <col min="8" max="8" width="3.625" style="48" customWidth="1"/>
    <col min="9" max="9" width="7.875" style="48" customWidth="1"/>
    <col min="10" max="16384" width="9.00390625" style="48" customWidth="1"/>
  </cols>
  <sheetData>
    <row r="1" ht="28.5" customHeight="1">
      <c r="D1" s="49" t="s">
        <v>0</v>
      </c>
    </row>
    <row r="2" ht="28.5" customHeight="1">
      <c r="D2" s="49" t="s">
        <v>47</v>
      </c>
    </row>
    <row r="3" ht="28.5" customHeight="1">
      <c r="D3" s="49" t="s">
        <v>83</v>
      </c>
    </row>
    <row r="4" ht="28.5" customHeight="1">
      <c r="D4" s="49"/>
    </row>
    <row r="5" ht="16.5">
      <c r="I5" s="50" t="s">
        <v>1</v>
      </c>
    </row>
    <row r="6" ht="16.5">
      <c r="A6" s="51"/>
    </row>
    <row r="7" spans="1:9" ht="16.5">
      <c r="A7" s="52"/>
      <c r="B7" s="52"/>
      <c r="C7" s="91" t="s">
        <v>85</v>
      </c>
      <c r="D7" s="91"/>
      <c r="E7" s="91"/>
      <c r="F7" s="52"/>
      <c r="G7" s="91" t="s">
        <v>84</v>
      </c>
      <c r="H7" s="91"/>
      <c r="I7" s="91"/>
    </row>
    <row r="8" spans="1:9" ht="16.5">
      <c r="A8" s="52"/>
      <c r="B8" s="52"/>
      <c r="C8" s="53" t="s">
        <v>3</v>
      </c>
      <c r="D8" s="54"/>
      <c r="E8" s="55" t="s">
        <v>4</v>
      </c>
      <c r="F8" s="52"/>
      <c r="G8" s="53" t="s">
        <v>3</v>
      </c>
      <c r="H8" s="54"/>
      <c r="I8" s="55" t="s">
        <v>4</v>
      </c>
    </row>
    <row r="9" spans="1:9" ht="16.5">
      <c r="A9" s="56" t="s">
        <v>48</v>
      </c>
      <c r="B9" s="52"/>
      <c r="C9" s="57"/>
      <c r="D9" s="52"/>
      <c r="E9" s="58"/>
      <c r="F9" s="52"/>
      <c r="G9" s="57"/>
      <c r="H9" s="52"/>
      <c r="I9" s="58"/>
    </row>
    <row r="10" spans="1:9" ht="16.5">
      <c r="A10" s="52" t="s">
        <v>49</v>
      </c>
      <c r="B10" s="52"/>
      <c r="C10" s="59">
        <v>147452259</v>
      </c>
      <c r="D10" s="52"/>
      <c r="E10" s="60">
        <f>ROUND(C10/$C$13,2)*100</f>
        <v>91</v>
      </c>
      <c r="F10" s="52"/>
      <c r="G10" s="59">
        <v>165403035</v>
      </c>
      <c r="H10" s="52"/>
      <c r="I10" s="60">
        <v>91</v>
      </c>
    </row>
    <row r="11" spans="1:9" ht="16.5">
      <c r="A11" s="61" t="s">
        <v>61</v>
      </c>
      <c r="B11" s="52"/>
      <c r="C11" s="62">
        <v>3840178</v>
      </c>
      <c r="D11" s="52"/>
      <c r="E11" s="60">
        <f>ROUND(C11/$C$13,2)*100</f>
        <v>2</v>
      </c>
      <c r="F11" s="52"/>
      <c r="G11" s="62">
        <v>5356038</v>
      </c>
      <c r="H11" s="52"/>
      <c r="I11" s="60">
        <v>3</v>
      </c>
    </row>
    <row r="12" spans="1:9" ht="16.5">
      <c r="A12" s="61" t="s">
        <v>62</v>
      </c>
      <c r="B12" s="52"/>
      <c r="C12" s="63">
        <v>11508362</v>
      </c>
      <c r="D12" s="52"/>
      <c r="E12" s="64">
        <f>ROUND(C12/$C$13,2)*100</f>
        <v>7.000000000000001</v>
      </c>
      <c r="F12" s="52"/>
      <c r="G12" s="63">
        <v>10780433</v>
      </c>
      <c r="H12" s="52"/>
      <c r="I12" s="64">
        <v>6</v>
      </c>
    </row>
    <row r="13" spans="1:9" ht="16.5">
      <c r="A13" s="56" t="s">
        <v>50</v>
      </c>
      <c r="B13" s="52"/>
      <c r="C13" s="62">
        <f>SUM(C10:C12)</f>
        <v>162800799</v>
      </c>
      <c r="D13" s="52"/>
      <c r="E13" s="65">
        <f>ROUND(C13/$C$13,2)*100</f>
        <v>100</v>
      </c>
      <c r="F13" s="52"/>
      <c r="G13" s="62">
        <v>181539506</v>
      </c>
      <c r="H13" s="52"/>
      <c r="I13" s="65">
        <v>100</v>
      </c>
    </row>
    <row r="14" spans="1:9" ht="16.5">
      <c r="A14" s="52"/>
      <c r="B14" s="52"/>
      <c r="C14" s="58"/>
      <c r="D14" s="52"/>
      <c r="E14" s="58"/>
      <c r="F14" s="52"/>
      <c r="G14" s="58"/>
      <c r="H14" s="52"/>
      <c r="I14" s="58"/>
    </row>
    <row r="15" spans="1:9" ht="16.5">
      <c r="A15" s="56" t="s">
        <v>51</v>
      </c>
      <c r="B15" s="52"/>
      <c r="C15" s="66">
        <v>-141721789</v>
      </c>
      <c r="D15" s="67"/>
      <c r="E15" s="66">
        <f>ROUND(C15/$C$13,2)*100</f>
        <v>-87</v>
      </c>
      <c r="F15" s="67"/>
      <c r="G15" s="66">
        <v>-163548846</v>
      </c>
      <c r="H15" s="67"/>
      <c r="I15" s="66">
        <v>-90</v>
      </c>
    </row>
    <row r="16" spans="1:9" ht="16.5">
      <c r="A16" s="52"/>
      <c r="B16" s="52"/>
      <c r="C16" s="68"/>
      <c r="D16" s="67"/>
      <c r="E16" s="68"/>
      <c r="F16" s="67"/>
      <c r="G16" s="68"/>
      <c r="H16" s="67"/>
      <c r="I16" s="68"/>
    </row>
    <row r="17" spans="1:9" ht="16.5">
      <c r="A17" s="56" t="s">
        <v>52</v>
      </c>
      <c r="B17" s="52"/>
      <c r="C17" s="66">
        <f>C13+C15</f>
        <v>21079010</v>
      </c>
      <c r="D17" s="67"/>
      <c r="E17" s="66">
        <f>ROUND(C17/$C$13,2)*100</f>
        <v>13</v>
      </c>
      <c r="F17" s="67"/>
      <c r="G17" s="66">
        <v>17990660</v>
      </c>
      <c r="H17" s="67"/>
      <c r="I17" s="66">
        <v>10</v>
      </c>
    </row>
    <row r="18" spans="1:9" ht="16.5">
      <c r="A18" s="52"/>
      <c r="B18" s="52"/>
      <c r="C18" s="58"/>
      <c r="D18" s="52"/>
      <c r="E18" s="58"/>
      <c r="F18" s="52"/>
      <c r="G18" s="58"/>
      <c r="H18" s="52"/>
      <c r="I18" s="58"/>
    </row>
    <row r="19" spans="1:9" ht="16.5">
      <c r="A19" s="56" t="s">
        <v>53</v>
      </c>
      <c r="B19" s="52"/>
      <c r="C19" s="58"/>
      <c r="D19" s="52"/>
      <c r="E19" s="58"/>
      <c r="F19" s="52"/>
      <c r="G19" s="58"/>
      <c r="H19" s="52"/>
      <c r="I19" s="58"/>
    </row>
    <row r="20" spans="1:9" ht="16.5">
      <c r="A20" s="61" t="s">
        <v>63</v>
      </c>
      <c r="B20" s="52"/>
      <c r="C20" s="69">
        <v>4128255</v>
      </c>
      <c r="D20" s="52"/>
      <c r="E20" s="58">
        <v>3</v>
      </c>
      <c r="F20" s="52"/>
      <c r="G20" s="69">
        <v>3283252</v>
      </c>
      <c r="H20" s="52"/>
      <c r="I20" s="58">
        <v>2</v>
      </c>
    </row>
    <row r="21" spans="1:9" ht="16.5" hidden="1">
      <c r="A21" s="61" t="s">
        <v>64</v>
      </c>
      <c r="B21" s="52"/>
      <c r="C21" s="70"/>
      <c r="D21" s="71"/>
      <c r="E21" s="58">
        <f>ROUND(C21/$C$13,2)*100</f>
        <v>0</v>
      </c>
      <c r="F21" s="71"/>
      <c r="G21" s="69"/>
      <c r="H21" s="71"/>
      <c r="I21" s="71"/>
    </row>
    <row r="22" spans="1:9" ht="16.5" hidden="1">
      <c r="A22" s="61" t="s">
        <v>76</v>
      </c>
      <c r="B22" s="52"/>
      <c r="C22" s="69"/>
      <c r="D22" s="71"/>
      <c r="E22" s="58"/>
      <c r="F22" s="71"/>
      <c r="G22" s="69">
        <v>21384</v>
      </c>
      <c r="H22" s="71"/>
      <c r="I22" s="71"/>
    </row>
    <row r="23" spans="1:9" ht="16.5">
      <c r="A23" s="61" t="s">
        <v>65</v>
      </c>
      <c r="B23" s="52"/>
      <c r="C23" s="63">
        <v>564749</v>
      </c>
      <c r="D23" s="52"/>
      <c r="E23" s="58"/>
      <c r="F23" s="52"/>
      <c r="G23" s="63">
        <v>5398</v>
      </c>
      <c r="H23" s="52"/>
      <c r="I23" s="72"/>
    </row>
    <row r="24" spans="1:9" ht="21" customHeight="1">
      <c r="A24" s="56" t="s">
        <v>79</v>
      </c>
      <c r="B24" s="52"/>
      <c r="C24" s="84">
        <f>SUM(C20:C23)</f>
        <v>4693004</v>
      </c>
      <c r="D24" s="23"/>
      <c r="E24" s="85">
        <f>ROUND(C24/$C$13,2)*100</f>
        <v>3</v>
      </c>
      <c r="F24" s="23"/>
      <c r="G24" s="84">
        <v>3310034</v>
      </c>
      <c r="H24" s="23"/>
      <c r="I24" s="85">
        <v>2</v>
      </c>
    </row>
    <row r="25" spans="1:9" ht="16.5">
      <c r="A25" s="52"/>
      <c r="B25" s="52"/>
      <c r="C25" s="58"/>
      <c r="D25" s="52"/>
      <c r="E25" s="58"/>
      <c r="F25" s="52"/>
      <c r="G25" s="58"/>
      <c r="H25" s="52"/>
      <c r="I25" s="58"/>
    </row>
    <row r="26" spans="1:9" ht="16.5">
      <c r="A26" s="56" t="s">
        <v>54</v>
      </c>
      <c r="B26" s="52"/>
      <c r="C26" s="58"/>
      <c r="D26" s="52"/>
      <c r="E26" s="58"/>
      <c r="F26" s="52"/>
      <c r="G26" s="58"/>
      <c r="H26" s="52"/>
      <c r="I26" s="58"/>
    </row>
    <row r="27" spans="1:9" ht="16.5">
      <c r="A27" s="61" t="s">
        <v>69</v>
      </c>
      <c r="B27" s="52"/>
      <c r="C27" s="74" t="s">
        <v>66</v>
      </c>
      <c r="D27" s="73"/>
      <c r="E27" s="74" t="s">
        <v>66</v>
      </c>
      <c r="F27" s="52"/>
      <c r="G27" s="70">
        <v>-435357</v>
      </c>
      <c r="H27" s="73"/>
      <c r="I27" s="74" t="s">
        <v>13</v>
      </c>
    </row>
    <row r="28" spans="1:9" ht="16.5">
      <c r="A28" s="61" t="s">
        <v>77</v>
      </c>
      <c r="B28" s="52"/>
      <c r="C28" s="70">
        <v>-94017</v>
      </c>
      <c r="D28" s="73"/>
      <c r="E28" s="74" t="s">
        <v>66</v>
      </c>
      <c r="F28" s="52"/>
      <c r="G28" s="74"/>
      <c r="H28" s="73"/>
      <c r="I28" s="74" t="s">
        <v>13</v>
      </c>
    </row>
    <row r="29" spans="1:9" ht="16.5">
      <c r="A29" s="61" t="s">
        <v>68</v>
      </c>
      <c r="B29" s="52"/>
      <c r="C29" s="75">
        <v>-124034</v>
      </c>
      <c r="D29" s="73"/>
      <c r="E29" s="76" t="s">
        <v>66</v>
      </c>
      <c r="F29" s="52"/>
      <c r="G29" s="75">
        <v>-435357</v>
      </c>
      <c r="H29" s="73"/>
      <c r="I29" s="76" t="s">
        <v>13</v>
      </c>
    </row>
    <row r="30" spans="1:9" ht="21" customHeight="1">
      <c r="A30" s="56" t="s">
        <v>80</v>
      </c>
      <c r="B30" s="52"/>
      <c r="C30" s="82">
        <f>SUM(C27:C29)</f>
        <v>-218051</v>
      </c>
      <c r="D30" s="83"/>
      <c r="E30" s="28" t="s">
        <v>67</v>
      </c>
      <c r="F30" s="23"/>
      <c r="G30" s="82"/>
      <c r="H30" s="83"/>
      <c r="I30" s="28"/>
    </row>
    <row r="31" spans="1:9" ht="16.5">
      <c r="A31" s="52"/>
      <c r="B31" s="52"/>
      <c r="C31" s="58"/>
      <c r="D31" s="52"/>
      <c r="E31" s="58"/>
      <c r="F31" s="52"/>
      <c r="G31" s="58">
        <v>20865337</v>
      </c>
      <c r="H31" s="52"/>
      <c r="I31" s="58">
        <v>11</v>
      </c>
    </row>
    <row r="32" spans="1:9" ht="16.5">
      <c r="A32" s="56" t="s">
        <v>55</v>
      </c>
      <c r="B32" s="52"/>
      <c r="C32" s="59">
        <f>C17+C24+C30</f>
        <v>25553963</v>
      </c>
      <c r="D32" s="52"/>
      <c r="E32" s="58">
        <f>ROUND(C32/$C$13,2)*100</f>
        <v>16</v>
      </c>
      <c r="F32" s="52"/>
      <c r="G32" s="59"/>
      <c r="H32" s="52"/>
      <c r="I32" s="58"/>
    </row>
    <row r="33" spans="1:9" ht="16.5">
      <c r="A33" s="52"/>
      <c r="B33" s="52"/>
      <c r="C33" s="58"/>
      <c r="D33" s="52"/>
      <c r="E33" s="58"/>
      <c r="F33" s="52"/>
      <c r="G33" s="58">
        <v>-3700520</v>
      </c>
      <c r="H33" s="52"/>
      <c r="I33" s="58">
        <v>-2</v>
      </c>
    </row>
    <row r="34" spans="1:9" ht="16.5">
      <c r="A34" s="56" t="s">
        <v>56</v>
      </c>
      <c r="B34" s="52"/>
      <c r="C34" s="66">
        <v>-4437055</v>
      </c>
      <c r="D34" s="52"/>
      <c r="E34" s="66">
        <f>ROUND(C34/$C$13,2)*100</f>
        <v>-3</v>
      </c>
      <c r="F34" s="52"/>
      <c r="G34" s="66"/>
      <c r="H34" s="52"/>
      <c r="I34" s="66"/>
    </row>
    <row r="35" spans="1:9" ht="16.5">
      <c r="A35" s="52"/>
      <c r="B35" s="52"/>
      <c r="C35" s="58"/>
      <c r="D35" s="52"/>
      <c r="E35" s="58"/>
      <c r="F35" s="52"/>
      <c r="G35" s="58">
        <v>17164817</v>
      </c>
      <c r="H35" s="52"/>
      <c r="I35" s="58">
        <v>9</v>
      </c>
    </row>
    <row r="36" spans="1:9" ht="17.25" thickBot="1">
      <c r="A36" s="56" t="s">
        <v>57</v>
      </c>
      <c r="B36" s="52"/>
      <c r="C36" s="77">
        <f>SUM(C32:C34)</f>
        <v>21116908</v>
      </c>
      <c r="D36" s="52"/>
      <c r="E36" s="78">
        <f>ROUND(C36/$C$13,2)*100</f>
        <v>13</v>
      </c>
      <c r="F36" s="52"/>
      <c r="G36" s="77">
        <f>SUM(G32:G34)</f>
        <v>-3700520</v>
      </c>
      <c r="H36" s="52"/>
      <c r="I36" s="78">
        <f>ROUND(G36/$G$13,2)*100</f>
        <v>-2</v>
      </c>
    </row>
    <row r="37" ht="17.25" thickTop="1">
      <c r="A37" s="79"/>
    </row>
    <row r="38" spans="1:9" s="80" customFormat="1" ht="16.5" customHeight="1">
      <c r="A38" s="23"/>
      <c r="B38" s="23"/>
      <c r="C38" s="90" t="s">
        <v>75</v>
      </c>
      <c r="D38" s="90"/>
      <c r="E38" s="90"/>
      <c r="F38" s="27"/>
      <c r="G38" s="90" t="s">
        <v>73</v>
      </c>
      <c r="H38" s="90"/>
      <c r="I38" s="90"/>
    </row>
    <row r="39" spans="1:9" s="80" customFormat="1" ht="22.5" customHeight="1">
      <c r="A39" s="23"/>
      <c r="B39" s="23"/>
      <c r="C39" s="29" t="s">
        <v>58</v>
      </c>
      <c r="D39" s="27"/>
      <c r="E39" s="29" t="s">
        <v>59</v>
      </c>
      <c r="F39" s="27"/>
      <c r="G39" s="29" t="s">
        <v>58</v>
      </c>
      <c r="H39" s="27"/>
      <c r="I39" s="29" t="s">
        <v>59</v>
      </c>
    </row>
    <row r="40" spans="1:9" s="80" customFormat="1" ht="22.5" customHeight="1" thickBot="1">
      <c r="A40" s="81" t="s">
        <v>60</v>
      </c>
      <c r="B40" s="23"/>
      <c r="C40" s="47">
        <f>C32/40000000</f>
        <v>0.638849075</v>
      </c>
      <c r="D40" s="27"/>
      <c r="E40" s="47">
        <f>C36/40000000</f>
        <v>0.5279227</v>
      </c>
      <c r="F40" s="27"/>
      <c r="G40" s="47">
        <v>0.521633425</v>
      </c>
      <c r="H40" s="27"/>
      <c r="I40" s="47">
        <v>0.429120425</v>
      </c>
    </row>
    <row r="41" spans="1:9" ht="18" customHeight="1" thickTop="1">
      <c r="A41" s="52"/>
      <c r="B41" s="52"/>
      <c r="C41" s="58"/>
      <c r="D41" s="52"/>
      <c r="E41" s="58"/>
      <c r="F41" s="52"/>
      <c r="G41" s="58"/>
      <c r="H41" s="52"/>
      <c r="I41" s="58"/>
    </row>
  </sheetData>
  <mergeCells count="4">
    <mergeCell ref="C38:E38"/>
    <mergeCell ref="G38:I38"/>
    <mergeCell ref="C7:E7"/>
    <mergeCell ref="G7:I7"/>
  </mergeCells>
  <printOptions/>
  <pageMargins left="0.43" right="0.28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harriet480</dc:creator>
  <cp:keywords/>
  <dc:description/>
  <cp:lastModifiedBy>hj.lu</cp:lastModifiedBy>
  <cp:lastPrinted>2012-11-13T07:38:54Z</cp:lastPrinted>
  <dcterms:created xsi:type="dcterms:W3CDTF">2009-11-19T07:37:49Z</dcterms:created>
  <dcterms:modified xsi:type="dcterms:W3CDTF">2012-11-13T07:39:00Z</dcterms:modified>
  <cp:category/>
  <cp:version/>
  <cp:contentType/>
  <cp:contentStatus/>
</cp:coreProperties>
</file>